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mayo\"/>
    </mc:Choice>
  </mc:AlternateContent>
  <bookViews>
    <workbookView xWindow="-120" yWindow="-120" windowWidth="21840" windowHeight="1314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comite'!$A$1:$U$25</definedName>
    <definedName name="_xlnm.Print_Area" localSheetId="1">'Servicios y honorarios '!$A$1:$J$24</definedName>
    <definedName name="_xlnm.Print_Titles" localSheetId="1">'Servicios y honorarios '!$14:$15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0" l="1"/>
  <c r="H24" i="10"/>
  <c r="J24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19" i="9" l="1"/>
  <c r="O19" i="9" l="1"/>
  <c r="O17" i="9"/>
  <c r="O20" i="9"/>
  <c r="O21" i="9"/>
  <c r="O22" i="9"/>
  <c r="S23" i="9"/>
  <c r="S22" i="9"/>
  <c r="S21" i="9"/>
  <c r="S20" i="9"/>
  <c r="Q20" i="9"/>
  <c r="Q21" i="9"/>
  <c r="Q22" i="9"/>
  <c r="Q23" i="9"/>
  <c r="O23" i="9"/>
  <c r="T21" i="9" l="1"/>
  <c r="U21" i="9" s="1"/>
  <c r="T23" i="9" l="1"/>
  <c r="U23" i="9" s="1"/>
  <c r="T22" i="9"/>
  <c r="U22" i="9" s="1"/>
  <c r="T19" i="9"/>
  <c r="T20" i="9" l="1"/>
  <c r="H16" i="10" l="1"/>
  <c r="J16" i="10" s="1"/>
  <c r="P17" i="9" l="1"/>
  <c r="U19" i="9"/>
  <c r="U20" i="9"/>
  <c r="T17" i="9" l="1"/>
  <c r="U17" i="9" s="1"/>
</calcChain>
</file>

<file path=xl/sharedStrings.xml><?xml version="1.0" encoding="utf-8"?>
<sst xmlns="http://schemas.openxmlformats.org/spreadsheetml/2006/main" count="108" uniqueCount="77">
  <si>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</si>
  <si>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</si>
  <si>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</si>
  <si>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</si>
  <si>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</si>
  <si>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</si>
  <si>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</si>
  <si>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</si>
  <si>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</si>
  <si>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</si>
  <si>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</si>
  <si>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</si>
  <si>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</si>
  <si>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</si>
  <si>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</si>
  <si>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</si>
  <si>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</si>
  <si>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</si>
  <si>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</si>
  <si>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</si>
  <si>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</si>
  <si>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</si>
  <si>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</si>
  <si>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</si>
  <si>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</si>
  <si>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</si>
  <si>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</si>
  <si>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</si>
  <si>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</si>
  <si>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</si>
  <si>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</si>
  <si>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</si>
  <si>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</si>
  <si>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</si>
  <si>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</si>
  <si>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</si>
  <si>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</si>
  <si>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</si>
  <si>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</si>
  <si>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</si>
  <si>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</si>
  <si>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</si>
  <si>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</si>
  <si>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</si>
  <si>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</si>
  <si>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</si>
  <si>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</si>
  <si>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</si>
  <si>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</si>
  <si>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</si>
  <si>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</si>
  <si>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</si>
  <si>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</si>
  <si>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</si>
  <si>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</si>
  <si>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</si>
  <si>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</si>
  <si>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</si>
  <si>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</si>
  <si>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RESPONSABLE DE PUBLICACION Y PAGINA WEB: HENRY ESTUARDO ESTRADA GARCIA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</si>
  <si>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</si>
  <si>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</si>
  <si>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</si>
  <si>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</si>
  <si>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</si>
  <si>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</si>
  <si>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</si>
  <si>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</si>
  <si>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</si>
  <si>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</si>
  <si>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</si>
  <si>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</si>
  <si>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</si>
  <si>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</si>
  <si>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</si>
  <si>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</si>
  <si>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FECHA DE ACTUALIZACIÓN: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</si>
</sst>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opLeftCell="A19" zoomScale="87" zoomScaleNormal="87" workbookViewId="0">
      <selection activeCell="G19" sqref="G19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5" customWidth="1"/>
    <col min="8" max="8" width="13.7109375" style="5" customWidth="1"/>
    <col min="9" max="9" width="12.42578125" style="5" bestFit="1" customWidth="1"/>
    <col min="10" max="10" width="8.85546875" style="5" hidden="1" customWidth="1"/>
    <col min="11" max="11" width="14.5703125" style="5" bestFit="1" customWidth="1"/>
    <col min="12" max="12" width="10.7109375" style="5" customWidth="1"/>
    <col min="13" max="13" width="12.5703125" style="5" customWidth="1"/>
    <col min="14" max="14" width="13.7109375" style="5" customWidth="1"/>
    <col min="15" max="15" width="13.140625" style="5" customWidth="1"/>
    <col min="16" max="18" width="10.7109375" style="5" customWidth="1"/>
    <col min="19" max="19" width="11.42578125" style="5"/>
    <col min="20" max="20" width="14.140625" style="5" customWidth="1"/>
    <col min="21" max="21" width="11.42578125" style="5"/>
    <col min="22" max="22" width="0" hidden="1" customWidth="1"/>
  </cols>
  <sheetData>
    <row r="1" spans="1:16384" ht="15.75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76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50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8" t="s">
        <v>13</v>
      </c>
      <c r="D14" s="2" t="s">
        <v>0</v>
      </c>
      <c r="E14" s="2" t="s">
        <v>1</v>
      </c>
      <c r="F14" s="27" t="s">
        <v>12</v>
      </c>
      <c r="G14" s="35" t="s">
        <v>45</v>
      </c>
      <c r="H14" s="27" t="s">
        <v>4</v>
      </c>
      <c r="I14" s="27" t="s">
        <v>48</v>
      </c>
      <c r="J14" s="27" t="s">
        <v>32</v>
      </c>
      <c r="K14" s="27" t="s">
        <v>38</v>
      </c>
      <c r="L14" s="27" t="s">
        <v>5</v>
      </c>
      <c r="M14" s="27" t="s">
        <v>11</v>
      </c>
      <c r="N14" s="27" t="s">
        <v>56</v>
      </c>
      <c r="O14" s="27" t="s">
        <v>7</v>
      </c>
      <c r="P14" s="45" t="s">
        <v>28</v>
      </c>
      <c r="Q14" s="45"/>
      <c r="R14" s="45"/>
      <c r="S14" s="45"/>
      <c r="T14" s="27" t="s">
        <v>8</v>
      </c>
      <c r="U14" s="6" t="s">
        <v>9</v>
      </c>
      <c r="V14" s="30" t="s">
        <v>10</v>
      </c>
    </row>
    <row r="15" spans="1:16384" x14ac:dyDescent="0.25">
      <c r="A15" s="19"/>
      <c r="B15" s="20"/>
      <c r="C15" s="21"/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7" t="s">
        <v>29</v>
      </c>
      <c r="Q15" s="7" t="s">
        <v>30</v>
      </c>
      <c r="R15" s="7" t="s">
        <v>31</v>
      </c>
      <c r="S15" s="7" t="s">
        <v>34</v>
      </c>
      <c r="T15" s="22"/>
      <c r="U15" s="23"/>
      <c r="V15" s="31"/>
    </row>
    <row r="16" spans="1:16384" s="4" customFormat="1" ht="35.1" customHeight="1" x14ac:dyDescent="0.25">
      <c r="A16" s="8">
        <v>1</v>
      </c>
      <c r="B16" s="3">
        <v>11</v>
      </c>
      <c r="C16" s="3" t="s">
        <v>46</v>
      </c>
      <c r="D16" s="3" t="s">
        <v>47</v>
      </c>
      <c r="E16" s="3" t="s">
        <v>26</v>
      </c>
      <c r="F16" s="9"/>
      <c r="G16" s="9"/>
      <c r="H16" s="9">
        <f>9111</f>
        <v>9111</v>
      </c>
      <c r="I16" s="9"/>
      <c r="J16" s="9"/>
      <c r="K16" s="9">
        <v>4555.55</v>
      </c>
      <c r="L16" s="9">
        <v>250</v>
      </c>
      <c r="M16" s="9"/>
      <c r="N16" s="9"/>
      <c r="O16" s="9">
        <f>+H16+I16+J16+L16+K16+M16+N16</f>
        <v>13916.55</v>
      </c>
      <c r="P16" s="9">
        <f>440.06</f>
        <v>440.06</v>
      </c>
      <c r="Q16" s="9"/>
      <c r="R16" s="9">
        <f>122.46</f>
        <v>122.46</v>
      </c>
      <c r="S16" s="9"/>
      <c r="T16" s="9">
        <f>SUM(P16:S16)</f>
        <v>562.52</v>
      </c>
      <c r="U16" s="10">
        <f>+O16-T16</f>
        <v>13354.029999999999</v>
      </c>
      <c r="V16" s="32"/>
    </row>
    <row r="17" spans="1:22" s="4" customFormat="1" ht="35.1" customHeight="1" x14ac:dyDescent="0.25">
      <c r="A17" s="8">
        <v>2</v>
      </c>
      <c r="B17" s="3">
        <v>11</v>
      </c>
      <c r="C17" s="3" t="s">
        <v>20</v>
      </c>
      <c r="D17" s="3" t="s">
        <v>24</v>
      </c>
      <c r="E17" s="3" t="s">
        <v>25</v>
      </c>
      <c r="F17" s="9"/>
      <c r="G17" s="9"/>
      <c r="H17" s="9">
        <f>3294.5*2-250</f>
        <v>6339</v>
      </c>
      <c r="I17" s="9"/>
      <c r="J17" s="9"/>
      <c r="K17" s="9">
        <v>3169.5</v>
      </c>
      <c r="L17" s="9">
        <v>250</v>
      </c>
      <c r="M17" s="9"/>
      <c r="N17" s="9"/>
      <c r="O17" s="9">
        <f>+H17+I17+J17+L17+K17+M17+N17</f>
        <v>9758.5</v>
      </c>
      <c r="P17" s="9">
        <f>+H17*4.83%</f>
        <v>306.1737</v>
      </c>
      <c r="Q17" s="9">
        <f>43.05+43.05</f>
        <v>86.1</v>
      </c>
      <c r="R17" s="9">
        <f>66.53+66.53</f>
        <v>133.06</v>
      </c>
      <c r="S17" s="9"/>
      <c r="T17" s="9">
        <f t="shared" ref="T17:T20" si="0">+P17+Q17+R17+S17</f>
        <v>525.33369999999991</v>
      </c>
      <c r="U17" s="10">
        <f t="shared" ref="U17:U23" si="1">+O17-T17</f>
        <v>9233.1663000000008</v>
      </c>
      <c r="V17" s="32"/>
    </row>
    <row r="18" spans="1:22" s="4" customFormat="1" ht="35.1" customHeight="1" x14ac:dyDescent="0.25">
      <c r="A18" s="8">
        <v>3</v>
      </c>
      <c r="B18" s="3">
        <v>22</v>
      </c>
      <c r="C18" s="3" t="s">
        <v>57</v>
      </c>
      <c r="D18" s="3" t="s">
        <v>58</v>
      </c>
      <c r="E18" s="3" t="s">
        <v>25</v>
      </c>
      <c r="F18" s="9"/>
      <c r="G18" s="9"/>
      <c r="H18" s="9">
        <v>4750</v>
      </c>
      <c r="I18" s="9"/>
      <c r="J18" s="9"/>
      <c r="K18" s="9">
        <v>2375</v>
      </c>
      <c r="L18" s="9">
        <v>250</v>
      </c>
      <c r="M18" s="9"/>
      <c r="N18" s="9"/>
      <c r="O18" s="9">
        <f>+H18+I18+J18+L18+K18+M18+N18</f>
        <v>7375</v>
      </c>
      <c r="P18" s="9">
        <f>+H18*4.83%</f>
        <v>229.42500000000001</v>
      </c>
      <c r="Q18" s="9"/>
      <c r="R18" s="9"/>
      <c r="S18" s="9"/>
      <c r="T18" s="9">
        <f t="shared" si="0"/>
        <v>229.42500000000001</v>
      </c>
      <c r="U18" s="10">
        <f t="shared" si="1"/>
        <v>7145.5749999999998</v>
      </c>
      <c r="V18" s="32"/>
    </row>
    <row r="19" spans="1:22" s="4" customFormat="1" ht="35.1" customHeight="1" x14ac:dyDescent="0.25">
      <c r="A19" s="8">
        <v>4</v>
      </c>
      <c r="B19" s="3">
        <v>63</v>
      </c>
      <c r="C19" s="3" t="s">
        <v>21</v>
      </c>
      <c r="D19" s="3" t="s">
        <v>52</v>
      </c>
      <c r="E19" s="3" t="s">
        <v>26</v>
      </c>
      <c r="F19" s="9"/>
      <c r="G19" s="9"/>
      <c r="H19" s="9"/>
      <c r="I19" s="9"/>
      <c r="J19" s="9"/>
      <c r="K19" s="9"/>
      <c r="L19" s="9"/>
      <c r="M19" s="9">
        <v>9000</v>
      </c>
      <c r="N19" s="9"/>
      <c r="O19" s="9">
        <f>+F19+G19+H19+I19+K19+L19+M19</f>
        <v>9000</v>
      </c>
      <c r="P19" s="9">
        <f>+H19*4.83%</f>
        <v>0</v>
      </c>
      <c r="Q19" s="9"/>
      <c r="R19" s="9"/>
      <c r="S19" s="9"/>
      <c r="T19" s="9">
        <f t="shared" si="0"/>
        <v>0</v>
      </c>
      <c r="U19" s="10">
        <f t="shared" si="1"/>
        <v>9000</v>
      </c>
      <c r="V19" s="32"/>
    </row>
    <row r="20" spans="1:22" s="4" customFormat="1" ht="35.1" customHeight="1" x14ac:dyDescent="0.25">
      <c r="A20" s="8">
        <v>5</v>
      </c>
      <c r="B20" s="3">
        <v>61</v>
      </c>
      <c r="C20" s="3" t="s">
        <v>22</v>
      </c>
      <c r="D20" s="3" t="s">
        <v>53</v>
      </c>
      <c r="E20" s="3" t="s">
        <v>26</v>
      </c>
      <c r="F20" s="9">
        <v>7600</v>
      </c>
      <c r="G20" s="9"/>
      <c r="H20" s="9"/>
      <c r="I20" s="9"/>
      <c r="J20" s="9"/>
      <c r="K20" s="9"/>
      <c r="L20" s="9"/>
      <c r="M20" s="9"/>
      <c r="N20" s="9"/>
      <c r="O20" s="9">
        <f t="shared" ref="O20:O22" si="2">+F20+G20+H20+I20+K20+L20+M20</f>
        <v>7600</v>
      </c>
      <c r="P20" s="9"/>
      <c r="Q20" s="9">
        <f>+F20*5%</f>
        <v>380</v>
      </c>
      <c r="R20" s="9"/>
      <c r="S20" s="9">
        <f>+F20*3%</f>
        <v>228</v>
      </c>
      <c r="T20" s="9">
        <f t="shared" si="0"/>
        <v>608</v>
      </c>
      <c r="U20" s="10">
        <f t="shared" si="1"/>
        <v>6992</v>
      </c>
      <c r="V20" s="32"/>
    </row>
    <row r="21" spans="1:22" s="4" customFormat="1" ht="35.1" customHeight="1" thickBot="1" x14ac:dyDescent="0.3">
      <c r="A21" s="8">
        <v>6</v>
      </c>
      <c r="B21" s="3">
        <v>61</v>
      </c>
      <c r="C21" s="3" t="s">
        <v>23</v>
      </c>
      <c r="D21" s="3" t="s">
        <v>54</v>
      </c>
      <c r="E21" s="3" t="s">
        <v>26</v>
      </c>
      <c r="F21" s="9">
        <v>6280</v>
      </c>
      <c r="G21" s="9"/>
      <c r="H21" s="9"/>
      <c r="I21" s="9"/>
      <c r="J21" s="9"/>
      <c r="K21" s="9"/>
      <c r="L21" s="9"/>
      <c r="M21" s="9"/>
      <c r="N21" s="9"/>
      <c r="O21" s="9">
        <f t="shared" si="2"/>
        <v>6280</v>
      </c>
      <c r="P21" s="9"/>
      <c r="Q21" s="9">
        <f>+F21*5%</f>
        <v>314</v>
      </c>
      <c r="R21" s="9"/>
      <c r="S21" s="9">
        <f>+F21*3%</f>
        <v>188.4</v>
      </c>
      <c r="T21" s="9">
        <f>+P21+Q21+S21</f>
        <v>502.4</v>
      </c>
      <c r="U21" s="10">
        <f t="shared" si="1"/>
        <v>5777.6</v>
      </c>
      <c r="V21" s="33"/>
    </row>
    <row r="22" spans="1:22" s="4" customFormat="1" ht="35.1" customHeight="1" x14ac:dyDescent="0.25">
      <c r="A22" s="8">
        <v>7</v>
      </c>
      <c r="B22" s="3">
        <v>61</v>
      </c>
      <c r="C22" s="28" t="s">
        <v>39</v>
      </c>
      <c r="D22" s="3" t="s">
        <v>41</v>
      </c>
      <c r="E22" s="3" t="s">
        <v>26</v>
      </c>
      <c r="F22" s="9">
        <v>5400</v>
      </c>
      <c r="G22" s="9"/>
      <c r="H22" s="9"/>
      <c r="I22" s="9"/>
      <c r="J22" s="9"/>
      <c r="K22" s="9"/>
      <c r="L22" s="9"/>
      <c r="M22" s="9"/>
      <c r="N22" s="9"/>
      <c r="O22" s="9">
        <f t="shared" si="2"/>
        <v>5400</v>
      </c>
      <c r="P22" s="9"/>
      <c r="Q22" s="9">
        <f>+F22*5%</f>
        <v>270</v>
      </c>
      <c r="R22" s="9"/>
      <c r="S22" s="9">
        <f>+F22*3%</f>
        <v>162</v>
      </c>
      <c r="T22" s="9">
        <f>+P22+Q22+S22</f>
        <v>432</v>
      </c>
      <c r="U22" s="10">
        <f t="shared" si="1"/>
        <v>4968</v>
      </c>
      <c r="V22" s="34"/>
    </row>
    <row r="23" spans="1:22" s="4" customFormat="1" ht="35.1" customHeight="1" thickBot="1" x14ac:dyDescent="0.3">
      <c r="A23" s="8">
        <v>8</v>
      </c>
      <c r="B23" s="24">
        <v>61</v>
      </c>
      <c r="C23" s="29" t="s">
        <v>40</v>
      </c>
      <c r="D23" s="24" t="s">
        <v>42</v>
      </c>
      <c r="E23" s="24" t="s">
        <v>26</v>
      </c>
      <c r="F23" s="25">
        <v>5400</v>
      </c>
      <c r="G23" s="25"/>
      <c r="H23" s="25"/>
      <c r="I23" s="25"/>
      <c r="J23" s="25"/>
      <c r="K23" s="25"/>
      <c r="L23" s="25"/>
      <c r="M23" s="25"/>
      <c r="N23" s="25"/>
      <c r="O23" s="25">
        <f>+F23+G23+H23+I23+K23+L23+M23</f>
        <v>5400</v>
      </c>
      <c r="P23" s="25"/>
      <c r="Q23" s="25">
        <f>+F23*5%</f>
        <v>270</v>
      </c>
      <c r="R23" s="25"/>
      <c r="S23" s="9">
        <f>+F23*3%</f>
        <v>162</v>
      </c>
      <c r="T23" s="25">
        <f>+P23+Q23+S23</f>
        <v>432</v>
      </c>
      <c r="U23" s="26">
        <f t="shared" si="1"/>
        <v>4968</v>
      </c>
      <c r="V23" s="34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workbookViewId="0">
      <selection activeCell="C22" sqref="C22"/>
    </sheetView>
  </sheetViews>
  <sheetFormatPr baseColWidth="10" defaultColWidth="11" defaultRowHeight="15" x14ac:dyDescent="0.25"/>
  <cols>
    <col min="1" max="1" width="3.7109375" style="16" customWidth="1"/>
    <col min="2" max="2" width="7.7109375" style="16" customWidth="1"/>
    <col min="3" max="3" width="35.5703125" style="16" customWidth="1"/>
    <col min="4" max="4" width="26.5703125" style="16" customWidth="1"/>
    <col min="5" max="5" width="19.7109375" style="16" customWidth="1"/>
    <col min="6" max="6" width="13.7109375" style="15" customWidth="1"/>
    <col min="7" max="7" width="10.140625" style="15" customWidth="1"/>
    <col min="8" max="8" width="11" style="15" customWidth="1"/>
    <col min="9" max="9" width="10.7109375" style="15" customWidth="1"/>
    <col min="10" max="10" width="14.140625" style="15" customWidth="1"/>
    <col min="11" max="16384" width="11" style="16"/>
  </cols>
  <sheetData>
    <row r="1" spans="1:16384" ht="15.75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</row>
    <row r="2" spans="1:16384" ht="15.75" x14ac:dyDescent="0.2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17"/>
    </row>
    <row r="3" spans="1:16384" ht="15.75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17"/>
    </row>
    <row r="4" spans="1:16384" ht="15.75" x14ac:dyDescent="0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17"/>
    </row>
    <row r="5" spans="1:16384" ht="15.75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17"/>
    </row>
    <row r="6" spans="1:16384" customFormat="1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3"/>
      <c r="L6" s="43"/>
      <c r="M6" s="43"/>
      <c r="N6" s="43"/>
      <c r="O6" s="43"/>
      <c r="P6" s="43"/>
      <c r="Q6" s="43"/>
      <c r="R6" s="43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customFormat="1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52" t="s">
        <v>76</v>
      </c>
      <c r="B8" s="52"/>
      <c r="C8" s="52"/>
      <c r="D8" s="52"/>
      <c r="E8" s="52"/>
      <c r="F8" s="52"/>
      <c r="G8" s="52"/>
      <c r="H8" s="52"/>
      <c r="I8" s="52"/>
      <c r="J8" s="17"/>
    </row>
    <row r="9" spans="1:16384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17"/>
    </row>
    <row r="10" spans="1:16384" ht="15.75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  <c r="J10" s="17"/>
    </row>
    <row r="11" spans="1:16384" ht="15.75" x14ac:dyDescent="0.25">
      <c r="A11" s="52" t="s">
        <v>18</v>
      </c>
      <c r="B11" s="52"/>
      <c r="C11" s="52"/>
      <c r="D11" s="52"/>
      <c r="E11" s="52"/>
      <c r="F11" s="52"/>
      <c r="G11" s="52"/>
      <c r="H11" s="52"/>
      <c r="I11" s="52"/>
      <c r="J11" s="17"/>
    </row>
    <row r="12" spans="1:16384" ht="15.75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16384" ht="15.75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16384" ht="21" customHeight="1" thickBot="1" x14ac:dyDescent="0.3">
      <c r="A14" s="50" t="s">
        <v>14</v>
      </c>
      <c r="B14" s="50"/>
      <c r="C14" s="50"/>
      <c r="D14" s="50"/>
      <c r="E14" s="50"/>
      <c r="F14" s="50"/>
      <c r="G14" s="50"/>
      <c r="H14" s="50"/>
      <c r="I14" s="51"/>
    </row>
    <row r="15" spans="1:16384" ht="25.5" x14ac:dyDescent="0.25">
      <c r="A15" s="36" t="s">
        <v>2</v>
      </c>
      <c r="B15" s="37" t="s">
        <v>3</v>
      </c>
      <c r="C15" s="38" t="s">
        <v>13</v>
      </c>
      <c r="D15" s="37" t="s">
        <v>0</v>
      </c>
      <c r="E15" s="37" t="s">
        <v>1</v>
      </c>
      <c r="F15" s="39" t="s">
        <v>6</v>
      </c>
      <c r="G15" s="39" t="s">
        <v>33</v>
      </c>
      <c r="H15" s="39" t="s">
        <v>7</v>
      </c>
      <c r="I15" s="39" t="s">
        <v>36</v>
      </c>
      <c r="J15" s="39" t="s">
        <v>35</v>
      </c>
    </row>
    <row r="16" spans="1:16384" s="14" customFormat="1" ht="33.75" customHeight="1" x14ac:dyDescent="0.2">
      <c r="A16" s="11">
        <v>1</v>
      </c>
      <c r="B16" s="12">
        <v>189</v>
      </c>
      <c r="C16" s="41" t="s">
        <v>27</v>
      </c>
      <c r="D16" s="12" t="s">
        <v>55</v>
      </c>
      <c r="E16" s="12" t="s">
        <v>26</v>
      </c>
      <c r="F16" s="13">
        <v>7400</v>
      </c>
      <c r="G16" s="13"/>
      <c r="H16" s="13">
        <f>SUM(F16:G16)</f>
        <v>7400</v>
      </c>
      <c r="I16" s="13"/>
      <c r="J16" s="13">
        <f t="shared" ref="J16:J24" si="0">+H16-I16</f>
        <v>7400</v>
      </c>
    </row>
    <row r="17" spans="1:10" s="14" customFormat="1" ht="48" customHeight="1" x14ac:dyDescent="0.2">
      <c r="A17" s="11">
        <v>2</v>
      </c>
      <c r="B17" s="12">
        <v>189</v>
      </c>
      <c r="C17" s="41" t="s">
        <v>60</v>
      </c>
      <c r="D17" s="12" t="s">
        <v>68</v>
      </c>
      <c r="E17" s="12" t="s">
        <v>25</v>
      </c>
      <c r="F17" s="13">
        <v>7500</v>
      </c>
      <c r="G17" s="13"/>
      <c r="H17" s="13">
        <f t="shared" ref="H17:H24" si="1">SUM(F17:G17)</f>
        <v>7500</v>
      </c>
      <c r="I17" s="13"/>
      <c r="J17" s="13">
        <f t="shared" si="0"/>
        <v>7500</v>
      </c>
    </row>
    <row r="18" spans="1:10" s="14" customFormat="1" ht="33.75" customHeight="1" x14ac:dyDescent="0.2">
      <c r="A18" s="11">
        <v>3</v>
      </c>
      <c r="B18" s="12">
        <v>189</v>
      </c>
      <c r="C18" s="41" t="s">
        <v>61</v>
      </c>
      <c r="D18" s="12" t="s">
        <v>69</v>
      </c>
      <c r="E18" s="12" t="s">
        <v>25</v>
      </c>
      <c r="F18" s="13">
        <v>8400</v>
      </c>
      <c r="G18" s="13"/>
      <c r="H18" s="13">
        <f t="shared" si="1"/>
        <v>8400</v>
      </c>
      <c r="I18" s="13"/>
      <c r="J18" s="13">
        <f t="shared" si="0"/>
        <v>8400</v>
      </c>
    </row>
    <row r="19" spans="1:10" s="14" customFormat="1" ht="33.75" customHeight="1" x14ac:dyDescent="0.2">
      <c r="A19" s="11">
        <v>4</v>
      </c>
      <c r="B19" s="12">
        <v>189</v>
      </c>
      <c r="C19" s="41" t="s">
        <v>62</v>
      </c>
      <c r="D19" s="12" t="s">
        <v>70</v>
      </c>
      <c r="E19" s="12" t="s">
        <v>75</v>
      </c>
      <c r="F19" s="13">
        <v>3500</v>
      </c>
      <c r="G19" s="13"/>
      <c r="H19" s="13">
        <f t="shared" si="1"/>
        <v>3500</v>
      </c>
      <c r="I19" s="13"/>
      <c r="J19" s="13">
        <f t="shared" si="0"/>
        <v>3500</v>
      </c>
    </row>
    <row r="20" spans="1:10" s="14" customFormat="1" ht="33.75" customHeight="1" x14ac:dyDescent="0.2">
      <c r="A20" s="11">
        <v>5</v>
      </c>
      <c r="B20" s="12">
        <v>189</v>
      </c>
      <c r="C20" s="41" t="s">
        <v>63</v>
      </c>
      <c r="D20" s="12" t="s">
        <v>71</v>
      </c>
      <c r="E20" s="12" t="s">
        <v>75</v>
      </c>
      <c r="F20" s="13">
        <v>3300</v>
      </c>
      <c r="G20" s="13"/>
      <c r="H20" s="13">
        <f t="shared" si="1"/>
        <v>3300</v>
      </c>
      <c r="I20" s="13"/>
      <c r="J20" s="13">
        <f t="shared" si="0"/>
        <v>3300</v>
      </c>
    </row>
    <row r="21" spans="1:10" s="14" customFormat="1" ht="33.75" customHeight="1" x14ac:dyDescent="0.2">
      <c r="A21" s="11">
        <v>6</v>
      </c>
      <c r="B21" s="12">
        <v>189</v>
      </c>
      <c r="C21" s="41" t="s">
        <v>64</v>
      </c>
      <c r="D21" s="12" t="s">
        <v>71</v>
      </c>
      <c r="E21" s="12" t="s">
        <v>75</v>
      </c>
      <c r="F21" s="13">
        <v>3300</v>
      </c>
      <c r="G21" s="13"/>
      <c r="H21" s="13">
        <f t="shared" si="1"/>
        <v>3300</v>
      </c>
      <c r="I21" s="13"/>
      <c r="J21" s="13">
        <f t="shared" si="0"/>
        <v>3300</v>
      </c>
    </row>
    <row r="22" spans="1:10" s="14" customFormat="1" ht="33.75" customHeight="1" x14ac:dyDescent="0.2">
      <c r="A22" s="11">
        <v>7</v>
      </c>
      <c r="B22" s="12">
        <v>189</v>
      </c>
      <c r="C22" s="41" t="s">
        <v>65</v>
      </c>
      <c r="D22" s="12" t="s">
        <v>72</v>
      </c>
      <c r="E22" s="12" t="s">
        <v>75</v>
      </c>
      <c r="F22" s="13">
        <v>3300</v>
      </c>
      <c r="G22" s="13"/>
      <c r="H22" s="13">
        <f t="shared" si="1"/>
        <v>3300</v>
      </c>
      <c r="I22" s="13"/>
      <c r="J22" s="13">
        <f t="shared" si="0"/>
        <v>3300</v>
      </c>
    </row>
    <row r="23" spans="1:10" s="14" customFormat="1" ht="33.75" customHeight="1" x14ac:dyDescent="0.2">
      <c r="A23" s="11">
        <v>9</v>
      </c>
      <c r="B23" s="12">
        <v>189</v>
      </c>
      <c r="C23" s="41" t="s">
        <v>66</v>
      </c>
      <c r="D23" s="12" t="s">
        <v>73</v>
      </c>
      <c r="E23" s="12" t="s">
        <v>75</v>
      </c>
      <c r="F23" s="13">
        <v>3500</v>
      </c>
      <c r="G23" s="13"/>
      <c r="H23" s="13">
        <f t="shared" si="1"/>
        <v>3500</v>
      </c>
      <c r="I23" s="13"/>
      <c r="J23" s="13">
        <f t="shared" si="0"/>
        <v>3500</v>
      </c>
    </row>
    <row r="24" spans="1:10" s="14" customFormat="1" ht="33.75" customHeight="1" x14ac:dyDescent="0.2">
      <c r="A24" s="11">
        <v>10</v>
      </c>
      <c r="B24" s="12">
        <v>189</v>
      </c>
      <c r="C24" s="41" t="s">
        <v>67</v>
      </c>
      <c r="D24" s="12" t="s">
        <v>74</v>
      </c>
      <c r="E24" s="12" t="s">
        <v>25</v>
      </c>
      <c r="F24" s="13">
        <f>1200+1200</f>
        <v>2400</v>
      </c>
      <c r="G24" s="13"/>
      <c r="H24" s="13">
        <f t="shared" si="1"/>
        <v>2400</v>
      </c>
      <c r="I24" s="13"/>
      <c r="J24" s="13">
        <f t="shared" si="0"/>
        <v>2400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2022-04-22T15:37:39Z</cp:lastPrinted>
  <dcterms:created xsi:type="dcterms:W3CDTF">2017-12-05T18:01:17Z</dcterms:created>
  <dcterms:modified xsi:type="dcterms:W3CDTF">2022-06-20T20:39:31Z</dcterms:modified>
</cp:coreProperties>
</file>