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SEPTIEMBRE\"/>
    </mc:Choice>
  </mc:AlternateContent>
  <xr:revisionPtr revIDLastSave="0" documentId="8_{7F458DFE-B4EE-45A2-908B-B1CD4D0B84F9}" xr6:coauthVersionLast="47" xr6:coauthVersionMax="47" xr10:uidLastSave="{00000000-0000-0000-0000-000000000000}"/>
  <bookViews>
    <workbookView xWindow="-120" yWindow="-120" windowWidth="17520" windowHeight="1260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<sst xmlns="http://schemas.openxmlformats.org/spreadsheetml/2006/main" count="123" uniqueCount="89">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</sst>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/>
      <c r="T1"/>
      <c r="U1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/>
      <c r="T2"/>
      <c r="U2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/>
      <c r="T3"/>
      <c r="U3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  <c r="XEH3" s="45"/>
      <c r="XEI3" s="45"/>
      <c r="XEJ3" s="45"/>
      <c r="XEK3" s="45"/>
      <c r="XEL3" s="45"/>
      <c r="XEM3" s="45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16384" ht="15.75" x14ac:dyDescent="0.2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/>
      <c r="T4"/>
      <c r="U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ht="15.75" x14ac:dyDescent="0.25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/>
      <c r="T5"/>
      <c r="U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16384" s="6" customFormat="1" ht="15.75" x14ac:dyDescent="0.25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/>
      <c r="T7"/>
      <c r="U7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88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/>
      <c r="T8"/>
      <c r="U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/>
      <c r="T9"/>
      <c r="U9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16384" ht="15.75" x14ac:dyDescent="0.25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/>
      <c r="T10"/>
      <c r="U10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16384" ht="15.75" x14ac:dyDescent="0.25">
      <c r="A11" s="45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/>
      <c r="T11"/>
      <c r="U1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52</v>
      </c>
      <c r="O14" s="8" t="s">
        <v>7</v>
      </c>
      <c r="P14" s="44" t="s">
        <v>25</v>
      </c>
      <c r="Q14" s="44"/>
      <c r="R14" s="44"/>
      <c r="S14" s="44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60</v>
      </c>
      <c r="E16" s="37" t="s">
        <v>23</v>
      </c>
      <c r="F16" s="38"/>
      <c r="G16" s="38"/>
      <c r="H16" s="38">
        <v>10050</v>
      </c>
      <c r="I16" s="38"/>
      <c r="J16" s="38"/>
      <c r="K16" s="38"/>
      <c r="L16" s="38">
        <v>250</v>
      </c>
      <c r="M16" s="38"/>
      <c r="N16" s="38"/>
      <c r="O16" s="38">
        <f>+H16+I16+J16+L16+K16+M16+N16</f>
        <v>10300</v>
      </c>
      <c r="P16" s="38">
        <f>440.06</f>
        <v>440.06</v>
      </c>
      <c r="Q16" s="38"/>
      <c r="R16" s="38">
        <f>122.46</f>
        <v>122.46</v>
      </c>
      <c r="S16" s="38"/>
      <c r="T16" s="38">
        <f>SUM(P16:S16)</f>
        <v>562.52</v>
      </c>
      <c r="U16" s="39">
        <f>+O16-T16</f>
        <v>9737.48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61</v>
      </c>
      <c r="E17" s="20" t="s">
        <v>63</v>
      </c>
      <c r="F17" s="22"/>
      <c r="G17" s="22"/>
      <c r="H17" s="22">
        <v>6999.5</v>
      </c>
      <c r="I17" s="22"/>
      <c r="J17" s="22"/>
      <c r="K17" s="22"/>
      <c r="L17" s="22">
        <v>250</v>
      </c>
      <c r="M17" s="22"/>
      <c r="N17" s="22"/>
      <c r="O17" s="22">
        <f>+H17+I17+J17+L17+K17+M17+N17</f>
        <v>7249.5</v>
      </c>
      <c r="P17" s="22">
        <f>+H17*4.83%</f>
        <v>338.07585</v>
      </c>
      <c r="Q17" s="22">
        <f>43.05+43.05</f>
        <v>86.1</v>
      </c>
      <c r="R17" s="22">
        <f>66.53+66.53</f>
        <v>133.06</v>
      </c>
      <c r="S17" s="22"/>
      <c r="T17" s="22">
        <f t="shared" ref="T17:T21" si="0">+P17+Q17+R17+S17</f>
        <v>557.23585000000003</v>
      </c>
      <c r="U17" s="25">
        <f t="shared" ref="U17:U24" si="1">+O17-T17</f>
        <v>6692.26415</v>
      </c>
      <c r="V17" s="11"/>
    </row>
    <row r="18" spans="1:22" s="3" customFormat="1" ht="35.1" customHeight="1" x14ac:dyDescent="0.25">
      <c r="A18" s="23">
        <v>3</v>
      </c>
      <c r="B18" s="24">
        <v>22</v>
      </c>
      <c r="C18" s="20" t="s">
        <v>53</v>
      </c>
      <c r="D18" s="20" t="s">
        <v>62</v>
      </c>
      <c r="E18" s="20" t="s">
        <v>63</v>
      </c>
      <c r="F18" s="22"/>
      <c r="G18" s="22"/>
      <c r="H18" s="22">
        <v>5350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5600</v>
      </c>
      <c r="P18" s="22">
        <f>+H18*4.83%</f>
        <v>258.40500000000003</v>
      </c>
      <c r="Q18" s="22"/>
      <c r="R18" s="22"/>
      <c r="S18" s="22"/>
      <c r="T18" s="22">
        <f t="shared" si="0"/>
        <v>258.40500000000003</v>
      </c>
      <c r="U18" s="25">
        <f t="shared" si="1"/>
        <v>5341.5950000000003</v>
      </c>
      <c r="V18" s="11"/>
    </row>
    <row r="19" spans="1:22" s="3" customFormat="1" ht="35.1" customHeight="1" x14ac:dyDescent="0.25">
      <c r="A19" s="23">
        <v>4</v>
      </c>
      <c r="B19" s="24">
        <v>22</v>
      </c>
      <c r="C19" s="20" t="s">
        <v>57</v>
      </c>
      <c r="D19" s="20" t="s">
        <v>58</v>
      </c>
      <c r="E19" s="20" t="s">
        <v>63</v>
      </c>
      <c r="F19" s="22"/>
      <c r="G19" s="22"/>
      <c r="H19" s="22">
        <v>5600</v>
      </c>
      <c r="I19" s="22"/>
      <c r="J19" s="22"/>
      <c r="K19" s="22"/>
      <c r="L19" s="22">
        <v>250</v>
      </c>
      <c r="M19" s="22"/>
      <c r="N19" s="22"/>
      <c r="O19" s="22">
        <f>+H19+I19+J19+L19+K19+M19+N19</f>
        <v>5850</v>
      </c>
      <c r="P19" s="22">
        <f>+H19*4.83%</f>
        <v>270.48</v>
      </c>
      <c r="Q19" s="22"/>
      <c r="R19" s="22"/>
      <c r="S19" s="22"/>
      <c r="T19" s="22">
        <f t="shared" si="0"/>
        <v>270.48</v>
      </c>
      <c r="U19" s="25">
        <f t="shared" si="1"/>
        <v>5579.52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48</v>
      </c>
      <c r="E20" s="20" t="s">
        <v>23</v>
      </c>
      <c r="F20" s="22"/>
      <c r="G20" s="22"/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10000</v>
      </c>
      <c r="P20" s="22">
        <f>+H20*4.83%</f>
        <v>0</v>
      </c>
      <c r="Q20" s="22"/>
      <c r="R20" s="22"/>
      <c r="S20" s="22"/>
      <c r="T20" s="22">
        <f t="shared" si="0"/>
        <v>0</v>
      </c>
      <c r="U20" s="25">
        <f t="shared" si="1"/>
        <v>10000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49</v>
      </c>
      <c r="E21" s="20" t="s">
        <v>23</v>
      </c>
      <c r="F21" s="22">
        <v>8400</v>
      </c>
      <c r="G21" s="22"/>
      <c r="H21" s="22"/>
      <c r="I21" s="22"/>
      <c r="J21" s="22"/>
      <c r="K21" s="22"/>
      <c r="L21" s="22"/>
      <c r="M21" s="22"/>
      <c r="N21" s="22"/>
      <c r="O21" s="22">
        <f t="shared" ref="O21:O23" si="2">+F21+G21+H21+I21+K21+L21+M21</f>
        <v>8400</v>
      </c>
      <c r="P21" s="22"/>
      <c r="Q21" s="22">
        <f>+F21*5%</f>
        <v>420</v>
      </c>
      <c r="R21" s="22"/>
      <c r="S21" s="22">
        <f>+F21*3%</f>
        <v>252</v>
      </c>
      <c r="T21" s="22">
        <f t="shared" si="0"/>
        <v>672</v>
      </c>
      <c r="U21" s="25">
        <f t="shared" si="1"/>
        <v>7728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50</v>
      </c>
      <c r="E22" s="20" t="s">
        <v>23</v>
      </c>
      <c r="F22" s="22">
        <v>7000</v>
      </c>
      <c r="G22" s="22"/>
      <c r="H22" s="22"/>
      <c r="I22" s="22"/>
      <c r="J22" s="22"/>
      <c r="K22" s="22"/>
      <c r="L22" s="22"/>
      <c r="M22" s="22"/>
      <c r="N22" s="22"/>
      <c r="O22" s="22">
        <f t="shared" si="2"/>
        <v>7000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1"/>
        <v>6440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/>
      <c r="H23" s="22"/>
      <c r="I23" s="22"/>
      <c r="J23" s="22"/>
      <c r="K23" s="22"/>
      <c r="L23" s="22"/>
      <c r="M23" s="22"/>
      <c r="N23" s="22"/>
      <c r="O23" s="22">
        <f t="shared" si="2"/>
        <v>6000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1"/>
        <v>5520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/>
      <c r="H24" s="29"/>
      <c r="I24" s="29"/>
      <c r="J24" s="29"/>
      <c r="K24" s="29"/>
      <c r="L24" s="29"/>
      <c r="M24" s="29"/>
      <c r="N24" s="29"/>
      <c r="O24" s="29">
        <f>+F24+G24+H24+I24+K24+L24+M24</f>
        <v>6000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1"/>
        <v>5520</v>
      </c>
      <c r="V24" s="13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workbookViewId="0">
      <selection activeCell="A9" sqref="A9:I9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6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6"/>
    </row>
    <row r="4" spans="1:16384" ht="15.75" x14ac:dyDescent="0.2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6"/>
    </row>
    <row r="5" spans="1:16384" ht="15.75" x14ac:dyDescent="0.25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6"/>
    </row>
    <row r="6" spans="1:16384" s="6" customFormat="1" ht="15.75" x14ac:dyDescent="0.25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88</v>
      </c>
      <c r="B8" s="45"/>
      <c r="C8" s="45"/>
      <c r="D8" s="45"/>
      <c r="E8" s="45"/>
      <c r="F8" s="45"/>
      <c r="G8" s="45"/>
      <c r="H8" s="45"/>
      <c r="I8" s="45"/>
      <c r="J8" s="6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6"/>
    </row>
    <row r="10" spans="1:16384" ht="15.75" x14ac:dyDescent="0.25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6"/>
    </row>
    <row r="11" spans="1:16384" ht="15.75" x14ac:dyDescent="0.25">
      <c r="A11" s="45" t="s">
        <v>17</v>
      </c>
      <c r="B11" s="45"/>
      <c r="C11" s="45"/>
      <c r="D11" s="45"/>
      <c r="E11" s="45"/>
      <c r="F11" s="45"/>
      <c r="G11" s="45"/>
      <c r="H11" s="45"/>
      <c r="I11" s="45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51</v>
      </c>
      <c r="E16" s="20" t="s">
        <v>23</v>
      </c>
      <c r="F16" s="22">
        <v>8200</v>
      </c>
      <c r="G16" s="22"/>
      <c r="H16" s="22">
        <f>SUM(F16:G16)</f>
        <v>8200</v>
      </c>
      <c r="I16" s="22"/>
      <c r="J16" s="22">
        <f t="shared" ref="J16:J17" si="0">+H16-I16</f>
        <v>8200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54</v>
      </c>
      <c r="D17" s="20" t="s">
        <v>55</v>
      </c>
      <c r="E17" s="20" t="s">
        <v>63</v>
      </c>
      <c r="F17" s="22">
        <v>8250</v>
      </c>
      <c r="G17" s="22"/>
      <c r="H17" s="22">
        <f t="shared" ref="H17" si="1">SUM(F17:G17)</f>
        <v>8250</v>
      </c>
      <c r="I17" s="22"/>
      <c r="J17" s="22">
        <f t="shared" si="0"/>
        <v>8250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65</v>
      </c>
      <c r="D18" s="20" t="s">
        <v>56</v>
      </c>
      <c r="E18" s="20" t="s">
        <v>63</v>
      </c>
      <c r="F18" s="22">
        <v>2650</v>
      </c>
      <c r="G18" s="22"/>
      <c r="H18" s="22">
        <f t="shared" ref="H18:H28" si="2">SUM(F18:G18)</f>
        <v>2650</v>
      </c>
      <c r="I18" s="22"/>
      <c r="J18" s="22">
        <f t="shared" ref="J18:J28" si="3">+H18-I18</f>
        <v>2650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66</v>
      </c>
      <c r="D19" s="20" t="s">
        <v>76</v>
      </c>
      <c r="E19" s="20" t="s">
        <v>86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67</v>
      </c>
      <c r="D20" s="20" t="s">
        <v>77</v>
      </c>
      <c r="E20" s="20" t="s">
        <v>87</v>
      </c>
      <c r="F20" s="22">
        <v>3300</v>
      </c>
      <c r="G20" s="22"/>
      <c r="H20" s="22">
        <f t="shared" si="2"/>
        <v>3300</v>
      </c>
      <c r="I20" s="22"/>
      <c r="J20" s="22">
        <f t="shared" si="3"/>
        <v>3300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68</v>
      </c>
      <c r="D21" s="20" t="s">
        <v>78</v>
      </c>
      <c r="E21" s="20" t="s">
        <v>87</v>
      </c>
      <c r="F21" s="22">
        <v>3300</v>
      </c>
      <c r="G21" s="22"/>
      <c r="H21" s="22">
        <f t="shared" si="2"/>
        <v>3300</v>
      </c>
      <c r="I21" s="22"/>
      <c r="J21" s="22">
        <f t="shared" si="3"/>
        <v>3300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69</v>
      </c>
      <c r="D22" s="20" t="s">
        <v>79</v>
      </c>
      <c r="E22" s="20" t="s">
        <v>86</v>
      </c>
      <c r="F22" s="22">
        <v>4600</v>
      </c>
      <c r="G22" s="22"/>
      <c r="H22" s="22">
        <f t="shared" si="2"/>
        <v>4600</v>
      </c>
      <c r="I22" s="22"/>
      <c r="J22" s="22">
        <f t="shared" si="3"/>
        <v>4600</v>
      </c>
    </row>
    <row r="23" spans="1:10" s="3" customFormat="1" ht="48" customHeight="1" x14ac:dyDescent="0.25">
      <c r="A23" s="23">
        <v>8</v>
      </c>
      <c r="B23" s="24">
        <v>189</v>
      </c>
      <c r="C23" s="21" t="s">
        <v>70</v>
      </c>
      <c r="D23" s="20" t="s">
        <v>80</v>
      </c>
      <c r="E23" s="20" t="s">
        <v>87</v>
      </c>
      <c r="F23" s="22">
        <v>3970</v>
      </c>
      <c r="G23" s="22"/>
      <c r="H23" s="22">
        <f t="shared" si="2"/>
        <v>3970</v>
      </c>
      <c r="I23" s="22"/>
      <c r="J23" s="22">
        <f t="shared" si="3"/>
        <v>3970</v>
      </c>
    </row>
    <row r="24" spans="1:10" s="3" customFormat="1" ht="48" customHeight="1" x14ac:dyDescent="0.25">
      <c r="A24" s="23">
        <v>9</v>
      </c>
      <c r="B24" s="24">
        <v>189</v>
      </c>
      <c r="C24" s="21" t="s">
        <v>71</v>
      </c>
      <c r="D24" s="20" t="s">
        <v>81</v>
      </c>
      <c r="E24" s="20" t="s">
        <v>86</v>
      </c>
      <c r="F24" s="22">
        <v>8400</v>
      </c>
      <c r="G24" s="22"/>
      <c r="H24" s="22">
        <f t="shared" si="2"/>
        <v>8400</v>
      </c>
      <c r="I24" s="22"/>
      <c r="J24" s="22">
        <f t="shared" si="3"/>
        <v>8400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72</v>
      </c>
      <c r="D25" s="20" t="s">
        <v>82</v>
      </c>
      <c r="E25" s="20" t="s">
        <v>87</v>
      </c>
      <c r="F25" s="22">
        <v>4200</v>
      </c>
      <c r="G25" s="22"/>
      <c r="H25" s="22">
        <f t="shared" si="2"/>
        <v>4200</v>
      </c>
      <c r="I25" s="22"/>
      <c r="J25" s="22">
        <f t="shared" si="3"/>
        <v>4200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73</v>
      </c>
      <c r="D26" s="20" t="s">
        <v>83</v>
      </c>
      <c r="E26" s="20" t="s">
        <v>87</v>
      </c>
      <c r="F26" s="22">
        <v>4200</v>
      </c>
      <c r="G26" s="22"/>
      <c r="H26" s="22">
        <f t="shared" si="2"/>
        <v>4200</v>
      </c>
      <c r="I26" s="22"/>
      <c r="J26" s="22">
        <f t="shared" si="3"/>
        <v>4200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74</v>
      </c>
      <c r="D27" s="20" t="s">
        <v>84</v>
      </c>
      <c r="E27" s="20" t="s">
        <v>87</v>
      </c>
      <c r="F27" s="22">
        <v>3300</v>
      </c>
      <c r="G27" s="22"/>
      <c r="H27" s="22">
        <f t="shared" si="2"/>
        <v>3300</v>
      </c>
      <c r="I27" s="22"/>
      <c r="J27" s="22">
        <f t="shared" si="3"/>
        <v>3300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75</v>
      </c>
      <c r="D28" s="20" t="s">
        <v>85</v>
      </c>
      <c r="E28" s="20" t="s">
        <v>87</v>
      </c>
      <c r="F28" s="22">
        <v>3970</v>
      </c>
      <c r="G28" s="22"/>
      <c r="H28" s="22">
        <f t="shared" si="2"/>
        <v>3970</v>
      </c>
      <c r="I28" s="22"/>
      <c r="J28" s="22">
        <f t="shared" si="3"/>
        <v>3970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7716535433070868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2023-12-08T15:50:05Z</cp:lastPrinted>
  <dcterms:created xsi:type="dcterms:W3CDTF">2017-12-05T18:01:17Z</dcterms:created>
  <dcterms:modified xsi:type="dcterms:W3CDTF">2023-12-08T15:50:26Z</dcterms:modified>
</cp:coreProperties>
</file>